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2" i="1" l="1"/>
  <c r="R15" i="1"/>
  <c r="R10" i="1"/>
  <c r="R14" i="1" l="1"/>
  <c r="R13" i="1"/>
  <c r="K14" i="1"/>
  <c r="R12" i="1"/>
  <c r="R11" i="1"/>
  <c r="K9" i="1"/>
  <c r="B4" i="1"/>
  <c r="M9" i="1" s="1"/>
  <c r="C12" i="1"/>
  <c r="C11" i="1"/>
  <c r="C10" i="1"/>
  <c r="C9" i="1"/>
  <c r="R9" i="1"/>
  <c r="L8" i="1"/>
  <c r="B8" i="1"/>
  <c r="S9" i="1" l="1"/>
  <c r="S18" i="1" s="1"/>
  <c r="P9" i="1"/>
  <c r="O9" i="1" s="1"/>
  <c r="N9" i="1" s="1"/>
  <c r="C15" i="1"/>
  <c r="F9" i="1"/>
  <c r="D12" i="1"/>
  <c r="M12" i="1"/>
  <c r="D9" i="1"/>
  <c r="M14" i="1"/>
  <c r="D10" i="1"/>
  <c r="D11" i="1"/>
  <c r="L9" i="1" l="1"/>
  <c r="L10" i="1" s="1"/>
  <c r="L11" i="1" s="1"/>
  <c r="O12" i="1" s="1"/>
  <c r="E9" i="1"/>
  <c r="B9" i="1" s="1"/>
  <c r="F10" i="1" s="1"/>
  <c r="E10" i="1" s="1"/>
  <c r="B10" i="1" s="1"/>
  <c r="F11" i="1" s="1"/>
  <c r="N12" i="1" l="1"/>
  <c r="L12" i="1" s="1"/>
  <c r="L13" i="1" s="1"/>
  <c r="O14" i="1" s="1"/>
  <c r="E11" i="1"/>
  <c r="B11" i="1" s="1"/>
  <c r="F12" i="1" l="1"/>
  <c r="N14" i="1"/>
  <c r="E12" i="1" l="1"/>
  <c r="B12" i="1" s="1"/>
  <c r="F15" i="1"/>
  <c r="L14" i="1"/>
  <c r="O15" i="1" l="1"/>
  <c r="O18" i="1" s="1"/>
  <c r="M15" i="1" l="1"/>
  <c r="N15" i="1" s="1"/>
  <c r="L15" i="1" s="1"/>
</calcChain>
</file>

<file path=xl/comments1.xml><?xml version="1.0" encoding="utf-8"?>
<comments xmlns="http://schemas.openxmlformats.org/spreadsheetml/2006/main">
  <authors>
    <author>Binny Gopinath Sreevas</author>
  </authors>
  <commentList>
    <comment ref="O12" authorId="0">
      <text>
        <r>
          <rPr>
            <sz val="9"/>
            <color indexed="81"/>
            <rFont val="Tahoma"/>
            <family val="2"/>
          </rPr>
          <t>Sum of 24% interest for:
a) 7,599.07 for 4 days
b) 6,299.07 for 7 days and
c) 5,899.07 for 14 days</t>
        </r>
      </text>
    </comment>
    <comment ref="O14" authorId="0">
      <text>
        <r>
          <rPr>
            <sz val="9"/>
            <color indexed="81"/>
            <rFont val="Tahoma"/>
            <family val="2"/>
          </rPr>
          <t>Sum of 24% interest for:
a) 3,177,86 for 9 days and
b) 2,877.86 for 22 days</t>
        </r>
      </text>
    </comment>
    <comment ref="O15" authorId="0">
      <text>
        <r>
          <rPr>
            <sz val="9"/>
            <color indexed="81"/>
            <rFont val="Tahoma"/>
            <family val="2"/>
          </rPr>
          <t xml:space="preserve">24% interest for 313.81 for 30 days
</t>
        </r>
      </text>
    </comment>
  </commentList>
</comments>
</file>

<file path=xl/sharedStrings.xml><?xml version="1.0" encoding="utf-8"?>
<sst xmlns="http://schemas.openxmlformats.org/spreadsheetml/2006/main" count="30" uniqueCount="21">
  <si>
    <t>Principal</t>
  </si>
  <si>
    <t>Installments</t>
  </si>
  <si>
    <t>Installment Amount</t>
  </si>
  <si>
    <t>Interest</t>
  </si>
  <si>
    <t>Prepayment</t>
  </si>
  <si>
    <t>Original Schedule</t>
  </si>
  <si>
    <t>Days</t>
  </si>
  <si>
    <t>Delayed Payment</t>
  </si>
  <si>
    <t>Additional Payment on Repayment</t>
  </si>
  <si>
    <t>Days in Month</t>
  </si>
  <si>
    <t>Days in Year</t>
  </si>
  <si>
    <t>Actual</t>
  </si>
  <si>
    <t>Actual Date</t>
  </si>
  <si>
    <t>Ineterest (annual)</t>
  </si>
  <si>
    <t>Schedule as per Actual Payments</t>
  </si>
  <si>
    <t>Outstanding
Principal</t>
  </si>
  <si>
    <t>Installment
Amount</t>
  </si>
  <si>
    <t>Scheduled
Date</t>
  </si>
  <si>
    <t>Prepayment
of Principal</t>
  </si>
  <si>
    <t>Yello cells are changes in repayment done by client</t>
  </si>
  <si>
    <t>Additional
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</si>
</sst>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s.&quot;\ #,##0.00;[Red]&quot;Rs.&quot;\ \-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1" fillId="0" borderId="0" xfId="0" applyNumberFormat="1" applyFont="1"/>
    <xf numFmtId="9" fontId="1" fillId="0" borderId="0" xfId="0" applyNumberFormat="1" applyFont="1"/>
    <xf numFmtId="8" fontId="1" fillId="0" borderId="0" xfId="0" applyNumberFormat="1" applyFont="1"/>
    <xf numFmtId="8" fontId="2" fillId="0" borderId="0" xfId="0" applyNumberFormat="1" applyFont="1"/>
    <xf numFmtId="15" fontId="1" fillId="0" borderId="0" xfId="0" applyNumberFormat="1" applyFont="1"/>
    <xf numFmtId="15" fontId="1" fillId="2" borderId="0" xfId="0" applyNumberFormat="1" applyFont="1" applyFill="1"/>
    <xf numFmtId="0" fontId="1" fillId="3" borderId="0" xfId="0" applyFont="1" applyFill="1"/>
    <xf numFmtId="8" fontId="2" fillId="3" borderId="0" xfId="0" applyNumberFormat="1" applyFont="1" applyFill="1"/>
    <xf numFmtId="15" fontId="1" fillId="3" borderId="0" xfId="0" applyNumberFormat="1" applyFont="1" applyFill="1"/>
    <xf numFmtId="3" fontId="1" fillId="3" borderId="0" xfId="0" applyNumberFormat="1" applyFont="1" applyFill="1"/>
    <xf numFmtId="8" fontId="1" fillId="3" borderId="0" xfId="0" applyNumberFormat="1" applyFont="1" applyFill="1"/>
    <xf numFmtId="15" fontId="1" fillId="4" borderId="0" xfId="0" applyNumberFormat="1" applyFont="1" applyFill="1"/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/>
    <xf numFmtId="1" fontId="1" fillId="4" borderId="0" xfId="0" applyNumberFormat="1" applyFont="1" applyFill="1"/>
    <xf numFmtId="8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A6" sqref="A6"/>
    </sheetView>
  </sheetViews>
  <sheetFormatPr defaultRowHeight="12" x14ac:dyDescent="0.2"/>
  <cols>
    <col min="1" max="1" width="16.7109375" style="1" bestFit="1" customWidth="1"/>
    <col min="2" max="2" width="13.42578125" style="1" bestFit="1" customWidth="1"/>
    <col min="3" max="3" width="4.7109375" style="1" bestFit="1" customWidth="1"/>
    <col min="4" max="4" width="10.140625" style="1" bestFit="1" customWidth="1"/>
    <col min="5" max="5" width="9.7109375" style="1" bestFit="1" customWidth="1"/>
    <col min="6" max="6" width="9.140625" style="1"/>
    <col min="7" max="7" width="2.7109375" style="1" customWidth="1"/>
    <col min="8" max="8" width="28.42578125" style="1" bestFit="1" customWidth="1"/>
    <col min="9" max="9" width="10.140625" style="1" bestFit="1" customWidth="1"/>
    <col min="10" max="10" width="9.140625" style="1" bestFit="1" customWidth="1"/>
    <col min="11" max="11" width="4.7109375" style="1" bestFit="1" customWidth="1"/>
    <col min="12" max="12" width="12.7109375" style="1" customWidth="1"/>
    <col min="13" max="13" width="10.140625" style="1" customWidth="1"/>
    <col min="14" max="14" width="9.7109375" style="1" customWidth="1"/>
    <col min="15" max="15" width="10.42578125" style="1" customWidth="1"/>
    <col min="16" max="16" width="7.7109375" style="1" customWidth="1"/>
    <col min="17" max="17" width="10.5703125" style="1" customWidth="1"/>
    <col min="18" max="18" width="4.7109375" style="1" bestFit="1" customWidth="1"/>
    <col min="19" max="19" width="10.42578125" style="1" bestFit="1" customWidth="1"/>
    <col min="20" max="20" width="7.140625" style="1" bestFit="1" customWidth="1"/>
    <col min="21" max="21" width="9.7109375" style="1" bestFit="1" customWidth="1"/>
    <col min="22" max="16384" width="9.140625" style="1"/>
  </cols>
  <sheetData>
    <row r="1" spans="1:21" x14ac:dyDescent="0.2">
      <c r="A1" s="1" t="s">
        <v>0</v>
      </c>
      <c r="B1" s="2">
        <v>10000</v>
      </c>
      <c r="C1" s="2"/>
      <c r="H1" s="1" t="s">
        <v>10</v>
      </c>
      <c r="I1" s="1">
        <v>365</v>
      </c>
    </row>
    <row r="2" spans="1:21" x14ac:dyDescent="0.2">
      <c r="A2" s="1" t="s">
        <v>1</v>
      </c>
      <c r="B2" s="1">
        <v>4</v>
      </c>
      <c r="H2" s="1" t="s">
        <v>9</v>
      </c>
      <c r="I2" s="1" t="s">
        <v>11</v>
      </c>
    </row>
    <row r="3" spans="1:21" x14ac:dyDescent="0.2">
      <c r="A3" s="1" t="s">
        <v>13</v>
      </c>
      <c r="B3" s="3">
        <v>0.24</v>
      </c>
      <c r="C3" s="3"/>
    </row>
    <row r="4" spans="1:21" x14ac:dyDescent="0.2">
      <c r="A4" s="1" t="s">
        <v>2</v>
      </c>
      <c r="B4" s="4">
        <f>PMT($B$3/I1*30,B2,B1)</f>
        <v>-2624.4916911741375</v>
      </c>
      <c r="C4" s="4"/>
    </row>
    <row r="5" spans="1:21" x14ac:dyDescent="0.2">
      <c r="B5" s="4"/>
      <c r="C5" s="4"/>
    </row>
    <row r="6" spans="1:21" x14ac:dyDescent="0.2">
      <c r="A6" s="8"/>
      <c r="B6" s="9" t="s">
        <v>5</v>
      </c>
      <c r="C6" s="9"/>
      <c r="D6" s="8"/>
      <c r="E6" s="8"/>
      <c r="F6" s="8"/>
      <c r="L6" s="5" t="s">
        <v>14</v>
      </c>
    </row>
    <row r="7" spans="1:21" ht="24" x14ac:dyDescent="0.2">
      <c r="A7" s="8"/>
      <c r="B7" s="14" t="s">
        <v>15</v>
      </c>
      <c r="C7" s="8" t="s">
        <v>6</v>
      </c>
      <c r="D7" s="14" t="s">
        <v>16</v>
      </c>
      <c r="E7" s="8" t="s">
        <v>0</v>
      </c>
      <c r="F7" s="8" t="s">
        <v>3</v>
      </c>
      <c r="I7" s="1" t="s">
        <v>12</v>
      </c>
      <c r="J7" s="15" t="s">
        <v>17</v>
      </c>
      <c r="K7" s="15" t="s">
        <v>6</v>
      </c>
      <c r="L7" s="15" t="s">
        <v>15</v>
      </c>
      <c r="M7" s="15" t="s">
        <v>16</v>
      </c>
      <c r="N7" s="1" t="s">
        <v>0</v>
      </c>
      <c r="O7" s="1" t="s">
        <v>3</v>
      </c>
      <c r="Q7" s="15" t="s">
        <v>18</v>
      </c>
      <c r="R7" s="1" t="s">
        <v>6</v>
      </c>
      <c r="S7" s="15" t="s">
        <v>20</v>
      </c>
      <c r="T7" s="15"/>
    </row>
    <row r="8" spans="1:21" x14ac:dyDescent="0.2">
      <c r="A8" s="10">
        <v>41652</v>
      </c>
      <c r="B8" s="11">
        <f>B1</f>
        <v>10000</v>
      </c>
      <c r="C8" s="12"/>
      <c r="D8" s="8"/>
      <c r="E8" s="8"/>
      <c r="F8" s="8"/>
      <c r="I8" s="6">
        <v>41652</v>
      </c>
      <c r="J8" s="6">
        <v>41652</v>
      </c>
      <c r="K8" s="16"/>
      <c r="L8" s="2">
        <f>B1</f>
        <v>10000</v>
      </c>
    </row>
    <row r="9" spans="1:21" x14ac:dyDescent="0.2">
      <c r="A9" s="10">
        <v>41683</v>
      </c>
      <c r="B9" s="12">
        <f>B8-E9</f>
        <v>7579.3439252642183</v>
      </c>
      <c r="C9" s="11">
        <f>A9-A8</f>
        <v>31</v>
      </c>
      <c r="D9" s="12">
        <f>-$B$4</f>
        <v>2624.4916911741375</v>
      </c>
      <c r="E9" s="12">
        <f>D9-F9</f>
        <v>2420.6560747357812</v>
      </c>
      <c r="F9" s="8">
        <f>B8*$B$3*C9/$I$1</f>
        <v>203.83561643835617</v>
      </c>
      <c r="H9" s="1" t="s">
        <v>7</v>
      </c>
      <c r="I9" s="7">
        <v>41686</v>
      </c>
      <c r="J9" s="13">
        <v>41683</v>
      </c>
      <c r="K9" s="17">
        <f>J9-J8</f>
        <v>31</v>
      </c>
      <c r="L9" s="4">
        <f>L8-N9-Q9</f>
        <v>7599.069952661479</v>
      </c>
      <c r="M9" s="4">
        <f>-$B$4</f>
        <v>2624.4916911741375</v>
      </c>
      <c r="N9" s="4">
        <f>M9-O9</f>
        <v>2400.930047338521</v>
      </c>
      <c r="O9" s="1">
        <f>P9+S9</f>
        <v>223.56164383561645</v>
      </c>
      <c r="P9" s="1">
        <f>L8*$B$3*K9/$I$1</f>
        <v>203.83561643835617</v>
      </c>
      <c r="R9" s="1">
        <f>(I9-I8)-(J9-J8)</f>
        <v>3</v>
      </c>
      <c r="S9" s="1">
        <f>L8*$B$3*R9/$I$1</f>
        <v>19.726027397260275</v>
      </c>
      <c r="U9" s="4"/>
    </row>
    <row r="10" spans="1:21" x14ac:dyDescent="0.2">
      <c r="A10" s="10">
        <v>41711</v>
      </c>
      <c r="B10" s="12">
        <f t="shared" ref="B10:B12" si="0">B9-E10</f>
        <v>5094.3952236182331</v>
      </c>
      <c r="C10" s="11">
        <f>A10-A9</f>
        <v>28</v>
      </c>
      <c r="D10" s="12">
        <f t="shared" ref="D10:D12" si="1">-$B$4</f>
        <v>2624.4916911741375</v>
      </c>
      <c r="E10" s="12">
        <f t="shared" ref="E10:E12" si="2">D10-F10</f>
        <v>2484.9487016459852</v>
      </c>
      <c r="F10" s="8">
        <f>B9*$B$3*C10/$I$1</f>
        <v>139.54298952815219</v>
      </c>
      <c r="H10" s="1" t="s">
        <v>4</v>
      </c>
      <c r="I10" s="7">
        <v>41690</v>
      </c>
      <c r="J10" s="6">
        <v>41690</v>
      </c>
      <c r="K10" s="16"/>
      <c r="L10" s="4">
        <f>L9-N10-Q10</f>
        <v>6299.069952661479</v>
      </c>
      <c r="Q10" s="19">
        <v>1300</v>
      </c>
      <c r="R10" s="1">
        <f>I10-I9</f>
        <v>4</v>
      </c>
    </row>
    <row r="11" spans="1:21" x14ac:dyDescent="0.2">
      <c r="A11" s="10">
        <v>41742</v>
      </c>
      <c r="B11" s="12">
        <f>B10-E11</f>
        <v>2573.7454515227796</v>
      </c>
      <c r="C11" s="11">
        <f>A11-A10</f>
        <v>31</v>
      </c>
      <c r="D11" s="12">
        <f t="shared" si="1"/>
        <v>2624.4916911741375</v>
      </c>
      <c r="E11" s="12">
        <f t="shared" si="2"/>
        <v>2520.6497720954535</v>
      </c>
      <c r="F11" s="8">
        <f>B10*$B$3*C11/$I$1</f>
        <v>103.84191907868397</v>
      </c>
      <c r="H11" s="1" t="s">
        <v>4</v>
      </c>
      <c r="I11" s="7">
        <v>41697</v>
      </c>
      <c r="J11" s="6">
        <v>41697</v>
      </c>
      <c r="K11" s="16"/>
      <c r="L11" s="4">
        <f>L10-N11-Q11</f>
        <v>5899.069952661479</v>
      </c>
      <c r="Q11" s="20">
        <v>400</v>
      </c>
      <c r="R11" s="1">
        <f>I11-I10</f>
        <v>7</v>
      </c>
    </row>
    <row r="12" spans="1:21" x14ac:dyDescent="0.2">
      <c r="A12" s="10">
        <v>41772</v>
      </c>
      <c r="B12" s="12">
        <f t="shared" si="0"/>
        <v>2.3533638954631897E-2</v>
      </c>
      <c r="C12" s="11">
        <f>A12-A11</f>
        <v>30</v>
      </c>
      <c r="D12" s="12">
        <f t="shared" si="1"/>
        <v>2624.4916911741375</v>
      </c>
      <c r="E12" s="12">
        <f t="shared" si="2"/>
        <v>2573.721917883825</v>
      </c>
      <c r="F12" s="8">
        <f>B11*$B$3*C12/$I$1</f>
        <v>50.769773290312372</v>
      </c>
      <c r="H12" s="1" t="s">
        <v>8</v>
      </c>
      <c r="I12" s="6">
        <v>41711</v>
      </c>
      <c r="J12" s="6">
        <v>41711</v>
      </c>
      <c r="K12" s="16">
        <f>I12-I9</f>
        <v>25</v>
      </c>
      <c r="L12" s="4">
        <f>L11-N12-Q12</f>
        <v>3177.8616031749275</v>
      </c>
      <c r="M12" s="4">
        <f t="shared" ref="M12:M14" si="3">-$B$4</f>
        <v>2624.4916911741375</v>
      </c>
      <c r="N12" s="4">
        <f t="shared" ref="N12:N15" si="4">M12-O12</f>
        <v>2521.2083494865515</v>
      </c>
      <c r="O12" s="4">
        <f>(L9*$B$3*R10/$I$1)+(L10*$B$3*R11/$I$1)+(L11*$B$3*R12/$I$1)</f>
        <v>103.28334168758593</v>
      </c>
      <c r="P12" s="4"/>
      <c r="Q12" s="20">
        <v>200</v>
      </c>
      <c r="R12" s="1">
        <f>I12-I11</f>
        <v>14</v>
      </c>
      <c r="U12" s="4"/>
    </row>
    <row r="13" spans="1:21" x14ac:dyDescent="0.2">
      <c r="A13" s="10"/>
      <c r="B13" s="12"/>
      <c r="C13" s="12"/>
      <c r="D13" s="12"/>
      <c r="E13" s="12"/>
      <c r="F13" s="8"/>
      <c r="H13" s="1" t="s">
        <v>4</v>
      </c>
      <c r="I13" s="7">
        <v>41720</v>
      </c>
      <c r="J13" s="6">
        <v>41720</v>
      </c>
      <c r="K13" s="16"/>
      <c r="L13" s="4">
        <f>L12-N13-Q13</f>
        <v>2877.8616031749275</v>
      </c>
      <c r="M13" s="4"/>
      <c r="N13" s="4"/>
      <c r="Q13" s="20">
        <v>300</v>
      </c>
      <c r="R13" s="1">
        <f>I13-I12</f>
        <v>9</v>
      </c>
    </row>
    <row r="14" spans="1:21" x14ac:dyDescent="0.2">
      <c r="I14" s="6">
        <v>41742</v>
      </c>
      <c r="J14" s="6">
        <v>41742</v>
      </c>
      <c r="K14" s="16">
        <f>I14-I12</f>
        <v>31</v>
      </c>
      <c r="L14" s="4">
        <f>L13-N14-Q14</f>
        <v>313.80632385728723</v>
      </c>
      <c r="M14" s="4">
        <f t="shared" si="3"/>
        <v>2624.4916911741375</v>
      </c>
      <c r="N14" s="4">
        <f t="shared" si="4"/>
        <v>2564.0552793176403</v>
      </c>
      <c r="O14" s="4">
        <f>(L12*$B$3*R13/$I$1)+(L13*$B$3*R14/$I$1)</f>
        <v>60.436411856497159</v>
      </c>
      <c r="P14" s="4"/>
      <c r="R14" s="1">
        <f>I14-I13</f>
        <v>22</v>
      </c>
    </row>
    <row r="15" spans="1:21" x14ac:dyDescent="0.2">
      <c r="C15" s="2">
        <f>SUM(C9:C13)</f>
        <v>120</v>
      </c>
      <c r="F15" s="1">
        <f>SUM(F6:F13)</f>
        <v>497.99029833550469</v>
      </c>
      <c r="I15" s="6">
        <v>41772</v>
      </c>
      <c r="J15" s="6">
        <v>41772</v>
      </c>
      <c r="K15" s="16">
        <v>30</v>
      </c>
      <c r="L15" s="4">
        <f>L14-N15-Q15</f>
        <v>0</v>
      </c>
      <c r="M15" s="18">
        <f>L14+O15</f>
        <v>319.99647599912959</v>
      </c>
      <c r="N15" s="4">
        <f t="shared" si="4"/>
        <v>313.80632385728723</v>
      </c>
      <c r="O15" s="4">
        <f>(L14*$B$3*R15/$I$1)</f>
        <v>6.1901521418423791</v>
      </c>
      <c r="P15" s="4"/>
      <c r="R15" s="1">
        <f>I15-I14</f>
        <v>30</v>
      </c>
    </row>
    <row r="16" spans="1:21" x14ac:dyDescent="0.2">
      <c r="K16" s="16"/>
    </row>
    <row r="18" spans="10:19" x14ac:dyDescent="0.2">
      <c r="O18" s="1">
        <f>SUM(O9:O16)</f>
        <v>393.47154952154187</v>
      </c>
      <c r="S18" s="1">
        <f>SUM(S9:S16)</f>
        <v>19.726027397260275</v>
      </c>
    </row>
    <row r="20" spans="10:19" x14ac:dyDescent="0.2">
      <c r="N20" s="4"/>
    </row>
    <row r="21" spans="10:19" x14ac:dyDescent="0.2">
      <c r="S21" s="4"/>
    </row>
    <row r="22" spans="10:19" x14ac:dyDescent="0.2">
      <c r="J22" s="1" t="s">
        <v>19</v>
      </c>
    </row>
  </sheetData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Binny Gopinath Sreevas</dc:creator>
  <cp:lastModifiedBy>Binny Gopinath Sreevas</cp:lastModifiedBy>
  <dcterms:created xsi:type="dcterms:W3CDTF">2014-06-09T07:01:23Z</dcterms:created>
  <dcterms:modified xsi:type="dcterms:W3CDTF">2014-06-09T10:47:09Z</dcterms:modified>
</cp:coreProperties>
</file>